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xid_6sj3v6881ag922_ea75\msg\file\2026-1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<sst xmlns="http://schemas.openxmlformats.org/spreadsheetml/2006/main" count="57" uniqueCount="42">
  <si>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r>
      <t>总</t>
    </r>
    <r>
      <rPr>
        <sz val="17"/>
        <rFont val="宋体"/>
        <charset val="134"/>
      </rPr>
      <t xml:space="preserve"> </t>
    </r>
    <r>
      <rPr>
        <b/>
        <sz val="17"/>
        <rFont val="宋体"/>
        <charset val="134"/>
      </rPr>
      <t>概</t>
    </r>
    <r>
      <rPr>
        <sz val="17"/>
        <rFont val="宋体"/>
        <charset val="134"/>
      </rPr>
      <t xml:space="preserve"> </t>
    </r>
    <r>
      <rPr>
        <b/>
        <sz val="17"/>
        <rFont val="宋体"/>
        <charset val="134"/>
      </rPr>
      <t>算</t>
    </r>
    <r>
      <rPr>
        <sz val="17"/>
        <rFont val="宋体"/>
        <charset val="134"/>
      </rPr>
      <t xml:space="preserve"> </t>
    </r>
    <r>
      <rPr>
        <b/>
        <sz val="17"/>
        <rFont val="宋体"/>
        <charset val="134"/>
      </rPr>
      <t>表</t>
    </r>
  </si>
  <si>
    <t>工程名称：牛村镇－产业项目－温池村蔬菜大棚改建项目（一期）</t>
  </si>
  <si>
    <t>单位：万元</t>
  </si>
  <si>
    <t>序号</t>
  </si>
  <si>
    <t>项目及费用名称</t>
  </si>
  <si>
    <t>概算价值（万元）</t>
  </si>
  <si>
    <t>技术经济指标</t>
  </si>
  <si>
    <t>备注</t>
  </si>
  <si>
    <t>建筑工程费</t>
  </si>
  <si>
    <t>设备购置费</t>
  </si>
  <si>
    <t>安装工程费</t>
  </si>
  <si>
    <t>其他费用</t>
  </si>
  <si>
    <t>合计</t>
  </si>
  <si>
    <t>单位</t>
  </si>
  <si>
    <t>数量</t>
  </si>
  <si>
    <t>单位价值（万元）</t>
  </si>
  <si>
    <t>占投资额</t>
  </si>
  <si>
    <t>一</t>
  </si>
  <si>
    <t>建筑安装工程费</t>
  </si>
  <si>
    <t>51米×11米蔬菜大棚</t>
  </si>
  <si>
    <t>座</t>
  </si>
  <si>
    <t>土建工程</t>
  </si>
  <si>
    <t>装饰工程</t>
  </si>
  <si>
    <t>68米×11米蔬菜大棚</t>
  </si>
  <si>
    <t>80米×11米蔬菜大棚</t>
  </si>
  <si>
    <t>二</t>
  </si>
  <si>
    <t>工程建设其他费用</t>
  </si>
  <si>
    <t>工程监理费</t>
  </si>
  <si>
    <t>按实际发生的费用</t>
  </si>
  <si>
    <t>招标代理费</t>
  </si>
  <si>
    <t>计价格〔2002〕1980号
发改价格〔2011〕534号</t>
  </si>
  <si>
    <t>可研编制评估费</t>
  </si>
  <si>
    <t>合同价</t>
  </si>
  <si>
    <t>工程设计费</t>
  </si>
  <si>
    <t>工程造价咨询费</t>
  </si>
  <si>
    <t>晋价协〔2025〕32号</t>
  </si>
  <si>
    <t>劳动安全卫生评价费</t>
  </si>
  <si>
    <t>三</t>
  </si>
  <si>
    <t>预备费</t>
  </si>
  <si>
    <t>未建设部分按5%计取</t>
  </si>
  <si>
    <t>四</t>
  </si>
  <si>
    <t>项目总投资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</si>
</sst>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rgb="FF000000"/>
      <name val="Arial"/>
      <charset val="204"/>
    </font>
    <font>
      <sz val="8"/>
      <color rgb="FF000000"/>
      <name val="宋体"/>
      <charset val="204"/>
    </font>
    <font>
      <sz val="11"/>
      <color rgb="FF000000"/>
      <name val="宋体"/>
      <charset val="204"/>
    </font>
    <font>
      <b/>
      <sz val="17"/>
      <name val="宋体"/>
      <charset val="134"/>
    </font>
    <font>
      <b/>
      <sz val="11"/>
      <color rgb="FF000000"/>
      <name val="宋体"/>
      <charset val="134"/>
    </font>
    <font>
      <b/>
      <sz val="8"/>
      <name val="宋体"/>
      <charset val="134"/>
    </font>
    <font>
      <b/>
      <sz val="8"/>
      <color rgb="FF000000"/>
      <name val="宋体"/>
      <charset val="20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7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 inden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vertical="center" wrapText="1" indent="2"/>
    </xf>
    <xf numFmtId="0" fontId="1" fillId="0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10" fontId="7" fillId="2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10" fontId="7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center" vertical="center" wrapText="1"/>
    </xf>
    <xf numFmtId="10" fontId="8" fillId="0" borderId="9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horizontal="center" vertical="top" wrapText="1"/>
    </xf>
    <xf numFmtId="176" fontId="7" fillId="2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110" zoomScaleNormal="110" workbookViewId="0">
      <selection activeCell="A1" sqref="A1:L1"/>
    </sheetView>
  </sheetViews>
  <sheetFormatPr defaultColWidth="9" defaultRowHeight="13.5"/>
  <cols>
    <col min="1" max="1" width="6.09166666666667" style="2" customWidth="1"/>
    <col min="2" max="2" width="15.4833333333333" style="2" customWidth="1"/>
    <col min="3" max="6" width="8.79166666666667" style="2" customWidth="1"/>
    <col min="7" max="7" width="12.4166666666667" style="2" customWidth="1"/>
    <col min="8" max="9" width="8.26666666666667" style="2" customWidth="1"/>
    <col min="10" max="10" width="11.1083333333333" style="2" customWidth="1"/>
    <col min="11" max="11" width="12.4166666666667" style="2" customWidth="1"/>
    <col min="12" max="12" width="15.5083333333333" style="2" customWidth="1"/>
    <col min="13" max="16384" width="9" style="2"/>
  </cols>
  <sheetData>
    <row r="1" ht="21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="1" customFormat="1" ht="23" customHeight="1" spans="1:12">
      <c r="A3" s="6" t="s">
        <v>3</v>
      </c>
      <c r="B3" s="7" t="s">
        <v>4</v>
      </c>
      <c r="C3" s="6" t="s">
        <v>5</v>
      </c>
      <c r="D3" s="8"/>
      <c r="E3" s="8"/>
      <c r="F3" s="8"/>
      <c r="G3" s="8"/>
      <c r="H3" s="6" t="s">
        <v>6</v>
      </c>
      <c r="I3" s="8"/>
      <c r="J3" s="8"/>
      <c r="K3" s="8"/>
      <c r="L3" s="6" t="s">
        <v>7</v>
      </c>
    </row>
    <row r="4" s="1" customFormat="1" ht="29" customHeight="1" spans="1:12">
      <c r="A4" s="9"/>
      <c r="B4" s="10"/>
      <c r="C4" s="11" t="s">
        <v>8</v>
      </c>
      <c r="D4" s="11" t="s">
        <v>9</v>
      </c>
      <c r="E4" s="11" t="s">
        <v>10</v>
      </c>
      <c r="F4" s="11" t="s">
        <v>11</v>
      </c>
      <c r="G4" s="12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3"/>
    </row>
    <row r="5" ht="21" customHeight="1" spans="1:12">
      <c r="A5" s="14" t="s">
        <v>17</v>
      </c>
      <c r="B5" s="15" t="s">
        <v>18</v>
      </c>
      <c r="C5" s="16">
        <v>475.27</v>
      </c>
      <c r="D5" s="17"/>
      <c r="E5" s="17"/>
      <c r="F5" s="17"/>
      <c r="G5" s="18">
        <f>C5</f>
        <v>475.27</v>
      </c>
      <c r="H5" s="19"/>
      <c r="I5" s="20"/>
      <c r="J5" s="20"/>
      <c r="K5" s="21">
        <v>0.9234</v>
      </c>
      <c r="L5" s="22"/>
    </row>
    <row r="6" ht="21" customHeight="1" spans="1:12">
      <c r="A6" s="23">
        <v>1</v>
      </c>
      <c r="B6" s="24" t="s">
        <v>19</v>
      </c>
      <c r="C6" s="25">
        <f>C7+C8</f>
        <v>39.32</v>
      </c>
      <c r="D6" s="26"/>
      <c r="E6" s="26"/>
      <c r="F6" s="26"/>
      <c r="G6" s="25">
        <f>G7+G8</f>
        <v>39.32</v>
      </c>
      <c r="H6" s="27" t="s">
        <v>20</v>
      </c>
      <c r="I6" s="27">
        <v>4</v>
      </c>
      <c r="J6" s="28">
        <f>G6/I6</f>
        <v>9.83</v>
      </c>
      <c r="K6" s="29">
        <f>G6/514.68*100%</f>
        <v>0.0763969845340794</v>
      </c>
      <c r="L6" s="30"/>
    </row>
    <row r="7" ht="21" customHeight="1" spans="1:12">
      <c r="A7" s="31">
        <v>1.1</v>
      </c>
      <c r="B7" s="32" t="s">
        <v>21</v>
      </c>
      <c r="C7" s="26">
        <f>7.67*4</f>
        <v>30.68</v>
      </c>
      <c r="D7" s="26"/>
      <c r="E7" s="26"/>
      <c r="F7" s="26"/>
      <c r="G7" s="26">
        <f>7.67*4</f>
        <v>30.68</v>
      </c>
      <c r="H7" s="33" t="s">
        <v>20</v>
      </c>
      <c r="I7" s="33">
        <v>4</v>
      </c>
      <c r="J7" s="34">
        <f t="shared" ref="J7:J14" si="0">G7/I7</f>
        <v>7.67</v>
      </c>
      <c r="K7" s="35">
        <f>G7/514.68*100%</f>
        <v>0.0596098546669775</v>
      </c>
      <c r="L7" s="30"/>
    </row>
    <row r="8" ht="21" customHeight="1" spans="1:12">
      <c r="A8" s="31">
        <v>1.2</v>
      </c>
      <c r="B8" s="32" t="s">
        <v>22</v>
      </c>
      <c r="C8" s="26">
        <f>2.16*4</f>
        <v>8.64</v>
      </c>
      <c r="D8" s="26"/>
      <c r="E8" s="26"/>
      <c r="F8" s="26"/>
      <c r="G8" s="26">
        <f>2.16*4</f>
        <v>8.64</v>
      </c>
      <c r="H8" s="33" t="s">
        <v>20</v>
      </c>
      <c r="I8" s="33">
        <v>4</v>
      </c>
      <c r="J8" s="34">
        <f t="shared" si="0"/>
        <v>2.16</v>
      </c>
      <c r="K8" s="35">
        <f t="shared" ref="K7:K15" si="1">G8/514.68*100%</f>
        <v>0.0167871298671019</v>
      </c>
      <c r="L8" s="30"/>
    </row>
    <row r="9" ht="21" customHeight="1" spans="1:12">
      <c r="A9" s="23">
        <v>2</v>
      </c>
      <c r="B9" s="24" t="s">
        <v>23</v>
      </c>
      <c r="C9" s="25">
        <f>51.18</f>
        <v>51.18</v>
      </c>
      <c r="D9" s="26"/>
      <c r="E9" s="26"/>
      <c r="F9" s="26"/>
      <c r="G9" s="25">
        <f>51.18</f>
        <v>51.18</v>
      </c>
      <c r="H9" s="27" t="s">
        <v>20</v>
      </c>
      <c r="I9" s="27">
        <v>4</v>
      </c>
      <c r="J9" s="28">
        <f t="shared" si="0"/>
        <v>12.795</v>
      </c>
      <c r="K9" s="29">
        <f t="shared" si="1"/>
        <v>0.0994404290044299</v>
      </c>
      <c r="L9" s="30"/>
    </row>
    <row r="10" ht="21" customHeight="1" spans="1:12">
      <c r="A10" s="31">
        <v>2.1</v>
      </c>
      <c r="B10" s="32" t="s">
        <v>21</v>
      </c>
      <c r="C10" s="26">
        <v>40.5</v>
      </c>
      <c r="D10" s="26"/>
      <c r="E10" s="26"/>
      <c r="F10" s="26"/>
      <c r="G10" s="26">
        <v>40.5</v>
      </c>
      <c r="H10" s="33" t="s">
        <v>20</v>
      </c>
      <c r="I10" s="33">
        <v>4</v>
      </c>
      <c r="J10" s="34">
        <f t="shared" si="0"/>
        <v>10.125</v>
      </c>
      <c r="K10" s="35">
        <f t="shared" si="1"/>
        <v>0.0786896712520401</v>
      </c>
      <c r="L10" s="30"/>
    </row>
    <row r="11" ht="21" customHeight="1" spans="1:12">
      <c r="A11" s="31">
        <v>2.2</v>
      </c>
      <c r="B11" s="32" t="s">
        <v>22</v>
      </c>
      <c r="C11" s="26">
        <f>2.67*4</f>
        <v>10.68</v>
      </c>
      <c r="D11" s="26"/>
      <c r="E11" s="26"/>
      <c r="F11" s="26"/>
      <c r="G11" s="26">
        <f>2.67*4</f>
        <v>10.68</v>
      </c>
      <c r="H11" s="33" t="s">
        <v>20</v>
      </c>
      <c r="I11" s="33">
        <v>4</v>
      </c>
      <c r="J11" s="34">
        <f t="shared" si="0"/>
        <v>2.67</v>
      </c>
      <c r="K11" s="35">
        <f t="shared" si="1"/>
        <v>0.0207507577523898</v>
      </c>
      <c r="L11" s="30"/>
    </row>
    <row r="12" ht="21" customHeight="1" spans="1:12">
      <c r="A12" s="23">
        <v>3</v>
      </c>
      <c r="B12" s="24" t="s">
        <v>24</v>
      </c>
      <c r="C12" s="25">
        <f>384.77</f>
        <v>384.77</v>
      </c>
      <c r="D12" s="26"/>
      <c r="E12" s="26"/>
      <c r="F12" s="26"/>
      <c r="G12" s="25">
        <f>384.77</f>
        <v>384.77</v>
      </c>
      <c r="H12" s="27" t="s">
        <v>20</v>
      </c>
      <c r="I12" s="27">
        <v>26</v>
      </c>
      <c r="J12" s="28">
        <f t="shared" si="0"/>
        <v>14.7988461538462</v>
      </c>
      <c r="K12" s="29">
        <f t="shared" si="1"/>
        <v>0.747590735991296</v>
      </c>
      <c r="L12" s="30"/>
    </row>
    <row r="13" ht="21" customHeight="1" spans="1:12">
      <c r="A13" s="31">
        <v>3.1</v>
      </c>
      <c r="B13" s="32" t="s">
        <v>21</v>
      </c>
      <c r="C13" s="26">
        <v>306.51</v>
      </c>
      <c r="D13" s="26"/>
      <c r="E13" s="26"/>
      <c r="F13" s="26"/>
      <c r="G13" s="26">
        <v>306.51</v>
      </c>
      <c r="H13" s="33" t="s">
        <v>20</v>
      </c>
      <c r="I13" s="33">
        <v>26</v>
      </c>
      <c r="J13" s="34">
        <f t="shared" si="0"/>
        <v>11.7888461538462</v>
      </c>
      <c r="K13" s="35">
        <f t="shared" si="1"/>
        <v>0.595535089764514</v>
      </c>
      <c r="L13" s="30"/>
    </row>
    <row r="14" ht="21" customHeight="1" spans="1:12">
      <c r="A14" s="31">
        <v>3.2</v>
      </c>
      <c r="B14" s="32" t="s">
        <v>22</v>
      </c>
      <c r="C14" s="26">
        <f>3.01*26</f>
        <v>78.26</v>
      </c>
      <c r="D14" s="26"/>
      <c r="E14" s="26"/>
      <c r="F14" s="26"/>
      <c r="G14" s="26">
        <f>3.01*26</f>
        <v>78.26</v>
      </c>
      <c r="H14" s="33" t="s">
        <v>20</v>
      </c>
      <c r="I14" s="33">
        <v>26</v>
      </c>
      <c r="J14" s="34">
        <f t="shared" si="0"/>
        <v>3.01</v>
      </c>
      <c r="K14" s="35">
        <f t="shared" si="1"/>
        <v>0.152055646226782</v>
      </c>
      <c r="L14" s="30"/>
    </row>
    <row r="15" ht="21" customHeight="1" spans="1:12">
      <c r="A15" s="36" t="s">
        <v>25</v>
      </c>
      <c r="B15" s="37" t="s">
        <v>26</v>
      </c>
      <c r="C15" s="38"/>
      <c r="D15" s="38"/>
      <c r="E15" s="38"/>
      <c r="F15" s="39">
        <f>SUM(F16:F21)</f>
        <v>15.65</v>
      </c>
      <c r="G15" s="39">
        <v>15.65</v>
      </c>
      <c r="H15" s="19"/>
      <c r="I15" s="20"/>
      <c r="J15" s="20"/>
      <c r="K15" s="21">
        <f t="shared" si="1"/>
        <v>0.0304072433356649</v>
      </c>
      <c r="L15" s="40"/>
    </row>
    <row r="16" ht="21" customHeight="1" spans="1:12">
      <c r="A16" s="41">
        <v>1</v>
      </c>
      <c r="B16" s="42" t="s">
        <v>27</v>
      </c>
      <c r="C16" s="43"/>
      <c r="D16" s="43"/>
      <c r="E16" s="43"/>
      <c r="F16" s="44">
        <v>4.08</v>
      </c>
      <c r="G16" s="45">
        <f t="shared" ref="G16:G21" si="2">F16</f>
        <v>4.08</v>
      </c>
      <c r="H16" s="46"/>
      <c r="I16" s="46"/>
      <c r="J16" s="46"/>
      <c r="K16" s="35">
        <f t="shared" ref="K15:K21" si="3">G16/514.68*100%</f>
        <v>0.00792725577057589</v>
      </c>
      <c r="L16" s="47" t="s">
        <v>28</v>
      </c>
    </row>
    <row r="17" ht="21" customHeight="1" spans="1:12">
      <c r="A17" s="41">
        <v>2</v>
      </c>
      <c r="B17" s="48" t="s">
        <v>29</v>
      </c>
      <c r="C17" s="43"/>
      <c r="D17" s="43"/>
      <c r="E17" s="43"/>
      <c r="F17" s="44">
        <v>3.63</v>
      </c>
      <c r="G17" s="45">
        <f t="shared" si="2"/>
        <v>3.63</v>
      </c>
      <c r="H17" s="46"/>
      <c r="I17" s="46"/>
      <c r="J17" s="46"/>
      <c r="K17" s="35">
        <f t="shared" si="3"/>
        <v>0.00705292608999767</v>
      </c>
      <c r="L17" s="47" t="s">
        <v>30</v>
      </c>
    </row>
    <row r="18" ht="21" customHeight="1" spans="1:12">
      <c r="A18" s="41">
        <v>3</v>
      </c>
      <c r="B18" s="48" t="s">
        <v>31</v>
      </c>
      <c r="C18" s="43"/>
      <c r="D18" s="43"/>
      <c r="E18" s="43"/>
      <c r="F18" s="49">
        <v>1.2</v>
      </c>
      <c r="G18" s="45">
        <f t="shared" si="2"/>
        <v>1.2</v>
      </c>
      <c r="H18" s="46"/>
      <c r="I18" s="46"/>
      <c r="J18" s="46"/>
      <c r="K18" s="35">
        <f t="shared" si="3"/>
        <v>0.00233154581487526</v>
      </c>
      <c r="L18" s="47" t="s">
        <v>32</v>
      </c>
    </row>
    <row r="19" ht="21" customHeight="1" spans="1:12">
      <c r="A19" s="41">
        <v>4</v>
      </c>
      <c r="B19" s="48" t="s">
        <v>33</v>
      </c>
      <c r="C19" s="43"/>
      <c r="D19" s="43"/>
      <c r="E19" s="43"/>
      <c r="F19" s="49">
        <v>3.3</v>
      </c>
      <c r="G19" s="45">
        <f t="shared" si="2"/>
        <v>3.3</v>
      </c>
      <c r="H19" s="46"/>
      <c r="I19" s="46"/>
      <c r="J19" s="46"/>
      <c r="K19" s="35">
        <f t="shared" si="3"/>
        <v>0.00641175099090697</v>
      </c>
      <c r="L19" s="47" t="s">
        <v>32</v>
      </c>
    </row>
    <row r="20" ht="21" customHeight="1" spans="1:12">
      <c r="A20" s="41">
        <v>5</v>
      </c>
      <c r="B20" s="48" t="s">
        <v>34</v>
      </c>
      <c r="C20" s="43"/>
      <c r="D20" s="43"/>
      <c r="E20" s="43"/>
      <c r="F20" s="44">
        <v>3.09</v>
      </c>
      <c r="G20" s="45">
        <f t="shared" si="2"/>
        <v>3.09</v>
      </c>
      <c r="H20" s="46"/>
      <c r="I20" s="46"/>
      <c r="J20" s="46"/>
      <c r="K20" s="35">
        <f t="shared" si="3"/>
        <v>0.0060037304733038</v>
      </c>
      <c r="L20" s="47" t="s">
        <v>35</v>
      </c>
    </row>
    <row r="21" ht="21" customHeight="1" spans="1:12">
      <c r="A21" s="41">
        <v>6</v>
      </c>
      <c r="B21" s="50" t="s">
        <v>36</v>
      </c>
      <c r="C21" s="51"/>
      <c r="D21" s="51"/>
      <c r="E21" s="51"/>
      <c r="F21" s="52">
        <v>0.35</v>
      </c>
      <c r="G21" s="45">
        <f t="shared" si="2"/>
        <v>0.35</v>
      </c>
      <c r="H21" s="46"/>
      <c r="I21" s="46"/>
      <c r="J21" s="46"/>
      <c r="K21" s="35">
        <f t="shared" si="3"/>
        <v>0.000680034196005285</v>
      </c>
      <c r="L21" s="47" t="s">
        <v>28</v>
      </c>
    </row>
    <row r="22" ht="21" customHeight="1" spans="1:12">
      <c r="A22" s="53" t="s">
        <v>37</v>
      </c>
      <c r="B22" s="54" t="s">
        <v>38</v>
      </c>
      <c r="C22" s="55"/>
      <c r="D22" s="55"/>
      <c r="E22" s="55"/>
      <c r="F22" s="56">
        <v>23.76</v>
      </c>
      <c r="G22" s="56">
        <v>23.76</v>
      </c>
      <c r="H22" s="55"/>
      <c r="I22" s="55"/>
      <c r="J22" s="55"/>
      <c r="K22" s="21">
        <v>0.0462</v>
      </c>
      <c r="L22" s="57" t="s">
        <v>39</v>
      </c>
    </row>
    <row r="23" ht="21" customHeight="1" spans="1:12">
      <c r="A23" s="53" t="s">
        <v>40</v>
      </c>
      <c r="B23" s="54" t="s">
        <v>41</v>
      </c>
      <c r="C23" s="56">
        <v>475.27</v>
      </c>
      <c r="D23" s="56">
        <v>0</v>
      </c>
      <c r="E23" s="56">
        <v>0</v>
      </c>
      <c r="F23" s="56">
        <f>F15+F22</f>
        <v>39.41</v>
      </c>
      <c r="G23" s="56">
        <f>G5+G15+G22</f>
        <v>514.68</v>
      </c>
      <c r="H23" s="20" t="s">
        <v>20</v>
      </c>
      <c r="I23" s="56">
        <v>34</v>
      </c>
      <c r="J23" s="56">
        <v>15.14</v>
      </c>
      <c r="K23" s="21">
        <v>1</v>
      </c>
      <c r="L23" s="58"/>
    </row>
  </sheetData>
  <mergeCells count="7">
    <mergeCell ref="A1:L1"/>
    <mergeCell ref="A2:K2"/>
    <mergeCell ref="C3:G3"/>
    <mergeCell ref="H3:K3"/>
    <mergeCell ref="A3:A4"/>
    <mergeCell ref="B3:B4"/>
    <mergeCell ref="L3:L4"/>
  </mergeCells>
  <pageMargins left="0.699305555555556" right="0.699305555555556" top="0.75" bottom="0.75" header="0.3" footer="0.3"/>
  <pageSetup paperSize="9" scale="85" fitToHeight="0" orientation="landscape"/>
  <headerFooter/>
  <ignoredErrors>
    <ignoredError sqref="F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WPS_1601539374</cp:lastModifiedBy>
  <dcterms:created xsi:type="dcterms:W3CDTF">2026-10-16T17:42:00Z</dcterms:created>
  <dcterms:modified xsi:type="dcterms:W3CDTF">2026-11-05T02:36:38Z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2026-10-16T09:42:37Z</vt:filetime>
  </property>
  <property fmtid="{D5CDD505-2E9C-101B-9397-08002B2CF9AE}" pid="4" name="UsrData">
    <vt:lpwstr>6ad02f8ab6b79a001fb25998wl</vt:lpwstr>
  </property>
  <property fmtid="{D5CDD505-2E9C-101B-9397-08002B2CF9AE}" pid="5" name="ICV">
    <vt:lpwstr>0F15EC4F5D4647669B51CD6DD3A568C0_13</vt:lpwstr>
  </property>
  <property fmtid="{D5CDD505-2E9C-101B-9397-08002B2CF9AE}" pid="6" name="KSOProductBuildVer">
    <vt:lpwstr>2052-12.1.0.29690</vt:lpwstr>
  </property>
  <property fmtid="{D5CDD505-2E9C-101B-9397-08002B2CF9AE}" pid="7" name="CalculationRule">
    <vt:i4>0</vt:i4>
  </property>
</Properties>
</file>